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96" windowWidth="13272" windowHeight="9720" activeTab="1"/>
  </bookViews>
  <sheets>
    <sheet name="Foglio1" sheetId="1" r:id="rId1"/>
    <sheet name="Tabella_First" sheetId="2" r:id="rId2"/>
  </sheets>
  <definedNames/>
  <calcPr fullCalcOnLoad="1"/>
</workbook>
</file>

<file path=xl/sharedStrings.xml><?xml version="1.0" encoding="utf-8"?>
<sst xmlns="http://schemas.openxmlformats.org/spreadsheetml/2006/main" count="87" uniqueCount="52">
  <si>
    <t>Tempo sui 10 Km</t>
  </si>
  <si>
    <t>hh</t>
  </si>
  <si>
    <t>mm</t>
  </si>
  <si>
    <t>ss</t>
  </si>
  <si>
    <t>Ritmo (min/Km)</t>
  </si>
  <si>
    <t>Settimana</t>
  </si>
  <si>
    <t>Lunedì</t>
  </si>
  <si>
    <t>Mercoledì</t>
  </si>
  <si>
    <t>Giovedì</t>
  </si>
  <si>
    <t>Venerdì</t>
  </si>
  <si>
    <t>Sabato</t>
  </si>
  <si>
    <t>Domenica</t>
  </si>
  <si>
    <t>Distanza</t>
  </si>
  <si>
    <t>4x1200 metri</t>
  </si>
  <si>
    <t>8x400 metri</t>
  </si>
  <si>
    <t>6x800 metri</t>
  </si>
  <si>
    <t>Corsa Lunga</t>
  </si>
  <si>
    <t>Corsa sul ritmo lunga</t>
  </si>
  <si>
    <t>Corsa sul ritmo media</t>
  </si>
  <si>
    <t>Corsa sul ritmo breve</t>
  </si>
  <si>
    <t>Ripetute di 1600 m</t>
  </si>
  <si>
    <t>Ripetute di 1200 m</t>
  </si>
  <si>
    <t>Ripetute di 800 m</t>
  </si>
  <si>
    <t>Ripetute di 400 m</t>
  </si>
  <si>
    <t>3x1600 metri</t>
  </si>
  <si>
    <t>10x400 metri</t>
  </si>
  <si>
    <t>5x1200 metri</t>
  </si>
  <si>
    <t>7x800 metri</t>
  </si>
  <si>
    <t>12x400 metri</t>
  </si>
  <si>
    <t>8x800 metri</t>
  </si>
  <si>
    <t>4x1600 metri</t>
  </si>
  <si>
    <t>6x1200 metri</t>
  </si>
  <si>
    <t>5 Km</t>
  </si>
  <si>
    <t>8 Km</t>
  </si>
  <si>
    <t>11 Km</t>
  </si>
  <si>
    <t>13 Km</t>
  </si>
  <si>
    <t>16 Km</t>
  </si>
  <si>
    <t>6 Km</t>
  </si>
  <si>
    <t>18 Km</t>
  </si>
  <si>
    <t>21 Km</t>
  </si>
  <si>
    <t>22 Km</t>
  </si>
  <si>
    <t>24 Km</t>
  </si>
  <si>
    <t>27 Km</t>
  </si>
  <si>
    <t>28 Km</t>
  </si>
  <si>
    <t>32 Km</t>
  </si>
  <si>
    <t>30 minuti di corsa facile + 5 progressioni da 60 secondi</t>
  </si>
  <si>
    <t>20 minuti di corsa facile + 3 o 4 allunghi</t>
  </si>
  <si>
    <t>Maratona</t>
  </si>
  <si>
    <t>Inserisci qui il tuo tempo sui 10 Km</t>
  </si>
  <si>
    <t>Qui sotto ottieni la tabella per preparare la maratona con il metodo First in 16 settimane sulla base del tuo tempo sui 10 Km</t>
  </si>
  <si>
    <t>Martedì (*)</t>
  </si>
  <si>
    <t>(*) Prima di ogni allenamento di questo tipo eseguire 10 minuti di riscaldamento con corsa facile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</si>
</sst>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E8" sqref="E8"/>
    </sheetView>
  </sheetViews>
  <sheetFormatPr defaultColWidth="9.140625" defaultRowHeight="12.75"/>
  <cols>
    <col min="1" max="1" width="19.421875" style="0" bestFit="1" customWidth="1"/>
  </cols>
  <sheetData>
    <row r="1" spans="2:4" ht="12.75">
      <c r="B1" t="s">
        <v>1</v>
      </c>
      <c r="C1" t="s">
        <v>2</v>
      </c>
      <c r="D1" t="s">
        <v>3</v>
      </c>
    </row>
    <row r="2" spans="1:4" ht="12.75">
      <c r="A2" t="s">
        <v>0</v>
      </c>
      <c r="B2">
        <f>Tabella_First!B2</f>
        <v>0</v>
      </c>
      <c r="C2">
        <f>Tabella_First!C2</f>
        <v>0</v>
      </c>
      <c r="D2">
        <f>Tabella_First!D2</f>
        <v>0</v>
      </c>
    </row>
    <row r="4" spans="3:5" ht="12.75">
      <c r="C4">
        <f>((B2*3600)+(C2*60)+(D2))/600</f>
        <v>0</v>
      </c>
      <c r="D4">
        <f>C4-C5</f>
        <v>0</v>
      </c>
      <c r="E4">
        <f>60*D4</f>
        <v>0</v>
      </c>
    </row>
    <row r="5" spans="1:8" ht="12.75">
      <c r="A5" t="s">
        <v>4</v>
      </c>
      <c r="C5">
        <f>FLOOR(C4,1)</f>
        <v>0</v>
      </c>
      <c r="D5">
        <f>ROUNDUP(E4,)</f>
        <v>0</v>
      </c>
      <c r="H5">
        <f>(C5*60)+D5</f>
        <v>0</v>
      </c>
    </row>
    <row r="10" spans="1:20" ht="12.75">
      <c r="A10" t="s">
        <v>16</v>
      </c>
      <c r="B10">
        <f>I10</f>
        <v>0</v>
      </c>
      <c r="C10">
        <f>L10</f>
        <v>35</v>
      </c>
      <c r="E10">
        <f>M10</f>
        <v>0</v>
      </c>
      <c r="F10">
        <f>P10</f>
        <v>45</v>
      </c>
      <c r="I10">
        <f>FLOOR(Q10,1)</f>
        <v>0</v>
      </c>
      <c r="J10">
        <f>Q10-I10</f>
        <v>0.5833333333333334</v>
      </c>
      <c r="K10">
        <f>J10*60</f>
        <v>35</v>
      </c>
      <c r="L10">
        <f>ROUNDUP(K10,0)</f>
        <v>35</v>
      </c>
      <c r="M10">
        <f>FLOOR(R10,1)</f>
        <v>0</v>
      </c>
      <c r="N10">
        <f>R10-M10</f>
        <v>0.75</v>
      </c>
      <c r="O10">
        <f>N10*60</f>
        <v>45</v>
      </c>
      <c r="P10">
        <f>ROUNDUP(O10,0)</f>
        <v>45</v>
      </c>
      <c r="Q10">
        <f>S10/60</f>
        <v>0.5833333333333334</v>
      </c>
      <c r="R10">
        <f>T10/60</f>
        <v>0.75</v>
      </c>
      <c r="S10">
        <f>H5+35</f>
        <v>35</v>
      </c>
      <c r="T10">
        <f>H5+45</f>
        <v>45</v>
      </c>
    </row>
    <row r="11" spans="1:20" ht="12.75">
      <c r="A11" t="s">
        <v>17</v>
      </c>
      <c r="B11">
        <f aca="true" t="shared" si="0" ref="B11:B17">I11</f>
        <v>0</v>
      </c>
      <c r="C11">
        <f aca="true" t="shared" si="1" ref="C11:C17">L11</f>
        <v>20</v>
      </c>
      <c r="E11">
        <f aca="true" t="shared" si="2" ref="E11:E17">M11</f>
        <v>0</v>
      </c>
      <c r="F11">
        <f aca="true" t="shared" si="3" ref="F11:F17">P11</f>
        <v>22</v>
      </c>
      <c r="I11">
        <f aca="true" t="shared" si="4" ref="I11:I17">FLOOR(Q11,1)</f>
        <v>0</v>
      </c>
      <c r="J11">
        <f aca="true" t="shared" si="5" ref="J11:J17">Q11-I11</f>
        <v>0.3333333333333333</v>
      </c>
      <c r="K11">
        <f aca="true" t="shared" si="6" ref="K11:K17">J11*60</f>
        <v>20</v>
      </c>
      <c r="L11">
        <f aca="true" t="shared" si="7" ref="L11:L17">ROUNDUP(K11,0)</f>
        <v>20</v>
      </c>
      <c r="M11">
        <f aca="true" t="shared" si="8" ref="M11:M17">FLOOR(R11,1)</f>
        <v>0</v>
      </c>
      <c r="N11">
        <f aca="true" t="shared" si="9" ref="N11:N17">R11-M11</f>
        <v>0.36666666666666664</v>
      </c>
      <c r="O11">
        <f aca="true" t="shared" si="10" ref="O11:O17">N11*60</f>
        <v>22</v>
      </c>
      <c r="P11">
        <f aca="true" t="shared" si="11" ref="P11:P17">ROUNDUP(O11,0)</f>
        <v>22</v>
      </c>
      <c r="Q11">
        <f aca="true" t="shared" si="12" ref="Q11:R17">S11/60</f>
        <v>0.3333333333333333</v>
      </c>
      <c r="R11">
        <f t="shared" si="12"/>
        <v>0.36666666666666664</v>
      </c>
      <c r="S11">
        <f>H5+20</f>
        <v>20</v>
      </c>
      <c r="T11">
        <f>H5+22</f>
        <v>22</v>
      </c>
    </row>
    <row r="12" spans="1:20" ht="12.75">
      <c r="A12" t="s">
        <v>18</v>
      </c>
      <c r="B12">
        <f t="shared" si="0"/>
        <v>0</v>
      </c>
      <c r="C12">
        <f t="shared" si="1"/>
        <v>10</v>
      </c>
      <c r="E12">
        <f t="shared" si="2"/>
        <v>0</v>
      </c>
      <c r="F12">
        <f t="shared" si="3"/>
        <v>12</v>
      </c>
      <c r="I12">
        <f t="shared" si="4"/>
        <v>0</v>
      </c>
      <c r="J12">
        <f t="shared" si="5"/>
        <v>0.16666666666666666</v>
      </c>
      <c r="K12">
        <f t="shared" si="6"/>
        <v>10</v>
      </c>
      <c r="L12">
        <f t="shared" si="7"/>
        <v>10</v>
      </c>
      <c r="M12">
        <f t="shared" si="8"/>
        <v>0</v>
      </c>
      <c r="N12">
        <f t="shared" si="9"/>
        <v>0.2</v>
      </c>
      <c r="O12">
        <f t="shared" si="10"/>
        <v>12</v>
      </c>
      <c r="P12">
        <f t="shared" si="11"/>
        <v>12</v>
      </c>
      <c r="Q12">
        <f t="shared" si="12"/>
        <v>0.16666666666666666</v>
      </c>
      <c r="R12">
        <f t="shared" si="12"/>
        <v>0.2</v>
      </c>
      <c r="S12">
        <f>H5+10</f>
        <v>10</v>
      </c>
      <c r="T12">
        <f>H5+12</f>
        <v>12</v>
      </c>
    </row>
    <row r="13" spans="1:20" ht="12.75">
      <c r="A13" t="s">
        <v>19</v>
      </c>
      <c r="B13">
        <f t="shared" si="0"/>
        <v>0</v>
      </c>
      <c r="C13">
        <f t="shared" si="1"/>
        <v>0</v>
      </c>
      <c r="E13">
        <f t="shared" si="2"/>
        <v>0</v>
      </c>
      <c r="F13">
        <f t="shared" si="3"/>
        <v>0</v>
      </c>
      <c r="I13">
        <f t="shared" si="4"/>
        <v>0</v>
      </c>
      <c r="J13">
        <f t="shared" si="5"/>
        <v>0</v>
      </c>
      <c r="K13">
        <f t="shared" si="6"/>
        <v>0</v>
      </c>
      <c r="L13">
        <f t="shared" si="7"/>
        <v>0</v>
      </c>
      <c r="M13">
        <f t="shared" si="8"/>
        <v>0</v>
      </c>
      <c r="N13">
        <f t="shared" si="9"/>
        <v>0</v>
      </c>
      <c r="O13">
        <f t="shared" si="10"/>
        <v>0</v>
      </c>
      <c r="P13">
        <f t="shared" si="11"/>
        <v>0</v>
      </c>
      <c r="Q13">
        <f t="shared" si="12"/>
        <v>0</v>
      </c>
      <c r="R13">
        <f t="shared" si="12"/>
        <v>0</v>
      </c>
      <c r="S13">
        <f>H5</f>
        <v>0</v>
      </c>
      <c r="T13">
        <f>H5</f>
        <v>0</v>
      </c>
    </row>
    <row r="14" spans="1:20" ht="12.75">
      <c r="A14" t="s">
        <v>20</v>
      </c>
      <c r="B14" t="e">
        <f t="shared" si="0"/>
        <v>#NUM!</v>
      </c>
      <c r="C14" t="e">
        <f t="shared" si="1"/>
        <v>#NUM!</v>
      </c>
      <c r="E14" t="e">
        <f t="shared" si="2"/>
        <v>#NUM!</v>
      </c>
      <c r="F14" t="e">
        <f t="shared" si="3"/>
        <v>#NUM!</v>
      </c>
      <c r="I14" t="e">
        <f t="shared" si="4"/>
        <v>#NUM!</v>
      </c>
      <c r="J14" t="e">
        <f t="shared" si="5"/>
        <v>#NUM!</v>
      </c>
      <c r="K14" t="e">
        <f t="shared" si="6"/>
        <v>#NUM!</v>
      </c>
      <c r="L14" t="e">
        <f t="shared" si="7"/>
        <v>#NUM!</v>
      </c>
      <c r="M14" t="e">
        <f t="shared" si="8"/>
        <v>#NUM!</v>
      </c>
      <c r="N14" t="e">
        <f t="shared" si="9"/>
        <v>#NUM!</v>
      </c>
      <c r="O14" t="e">
        <f t="shared" si="10"/>
        <v>#NUM!</v>
      </c>
      <c r="P14" t="e">
        <f t="shared" si="11"/>
        <v>#NUM!</v>
      </c>
      <c r="Q14">
        <f t="shared" si="12"/>
        <v>-0.4166666666666667</v>
      </c>
      <c r="R14">
        <f t="shared" si="12"/>
        <v>-0.36666666666666664</v>
      </c>
      <c r="S14">
        <f>H5-25</f>
        <v>-25</v>
      </c>
      <c r="T14">
        <f>H5-22</f>
        <v>-22</v>
      </c>
    </row>
    <row r="15" spans="1:20" ht="12.75">
      <c r="A15" t="s">
        <v>21</v>
      </c>
      <c r="B15" t="e">
        <f t="shared" si="0"/>
        <v>#NUM!</v>
      </c>
      <c r="C15" t="e">
        <f t="shared" si="1"/>
        <v>#NUM!</v>
      </c>
      <c r="E15" t="e">
        <f t="shared" si="2"/>
        <v>#NUM!</v>
      </c>
      <c r="F15" t="e">
        <f t="shared" si="3"/>
        <v>#NUM!</v>
      </c>
      <c r="I15" t="e">
        <f t="shared" si="4"/>
        <v>#NUM!</v>
      </c>
      <c r="J15" t="e">
        <f t="shared" si="5"/>
        <v>#NUM!</v>
      </c>
      <c r="K15" t="e">
        <f t="shared" si="6"/>
        <v>#NUM!</v>
      </c>
      <c r="L15" t="e">
        <f t="shared" si="7"/>
        <v>#NUM!</v>
      </c>
      <c r="M15" t="e">
        <f t="shared" si="8"/>
        <v>#NUM!</v>
      </c>
      <c r="N15" t="e">
        <f t="shared" si="9"/>
        <v>#NUM!</v>
      </c>
      <c r="O15" t="e">
        <f t="shared" si="10"/>
        <v>#NUM!</v>
      </c>
      <c r="P15" t="e">
        <f t="shared" si="11"/>
        <v>#NUM!</v>
      </c>
      <c r="Q15">
        <f t="shared" si="12"/>
        <v>-0.4666666666666667</v>
      </c>
      <c r="R15">
        <f t="shared" si="12"/>
        <v>-0.4166666666666667</v>
      </c>
      <c r="S15">
        <f>H5-28</f>
        <v>-28</v>
      </c>
      <c r="T15">
        <f>H5-25</f>
        <v>-25</v>
      </c>
    </row>
    <row r="16" spans="1:20" ht="12.75">
      <c r="A16" t="s">
        <v>22</v>
      </c>
      <c r="B16" t="e">
        <f t="shared" si="0"/>
        <v>#NUM!</v>
      </c>
      <c r="C16" t="e">
        <f t="shared" si="1"/>
        <v>#NUM!</v>
      </c>
      <c r="E16" t="e">
        <f t="shared" si="2"/>
        <v>#NUM!</v>
      </c>
      <c r="F16" t="e">
        <f t="shared" si="3"/>
        <v>#NUM!</v>
      </c>
      <c r="I16" t="e">
        <f t="shared" si="4"/>
        <v>#NUM!</v>
      </c>
      <c r="J16" t="e">
        <f t="shared" si="5"/>
        <v>#NUM!</v>
      </c>
      <c r="K16" t="e">
        <f t="shared" si="6"/>
        <v>#NUM!</v>
      </c>
      <c r="L16" t="e">
        <f t="shared" si="7"/>
        <v>#NUM!</v>
      </c>
      <c r="M16" t="e">
        <f t="shared" si="8"/>
        <v>#NUM!</v>
      </c>
      <c r="N16" t="e">
        <f t="shared" si="9"/>
        <v>#NUM!</v>
      </c>
      <c r="O16" t="e">
        <f t="shared" si="10"/>
        <v>#NUM!</v>
      </c>
      <c r="P16" t="e">
        <f t="shared" si="11"/>
        <v>#NUM!</v>
      </c>
      <c r="Q16">
        <f t="shared" si="12"/>
        <v>-0.5166666666666667</v>
      </c>
      <c r="R16">
        <f t="shared" si="12"/>
        <v>-0.4666666666666667</v>
      </c>
      <c r="S16">
        <f>H5-31</f>
        <v>-31</v>
      </c>
      <c r="T16">
        <f>H5-28</f>
        <v>-28</v>
      </c>
    </row>
    <row r="17" spans="1:20" ht="12.75">
      <c r="A17" t="s">
        <v>23</v>
      </c>
      <c r="B17" t="e">
        <f t="shared" si="0"/>
        <v>#NUM!</v>
      </c>
      <c r="C17" t="e">
        <f t="shared" si="1"/>
        <v>#NUM!</v>
      </c>
      <c r="E17" t="e">
        <f t="shared" si="2"/>
        <v>#NUM!</v>
      </c>
      <c r="F17" t="e">
        <f t="shared" si="3"/>
        <v>#NUM!</v>
      </c>
      <c r="I17" t="e">
        <f t="shared" si="4"/>
        <v>#NUM!</v>
      </c>
      <c r="J17" t="e">
        <f t="shared" si="5"/>
        <v>#NUM!</v>
      </c>
      <c r="K17" t="e">
        <f t="shared" si="6"/>
        <v>#NUM!</v>
      </c>
      <c r="L17" t="e">
        <f t="shared" si="7"/>
        <v>#NUM!</v>
      </c>
      <c r="M17" t="e">
        <f t="shared" si="8"/>
        <v>#NUM!</v>
      </c>
      <c r="N17" t="e">
        <f t="shared" si="9"/>
        <v>#NUM!</v>
      </c>
      <c r="O17" t="e">
        <f t="shared" si="10"/>
        <v>#NUM!</v>
      </c>
      <c r="P17" t="e">
        <f t="shared" si="11"/>
        <v>#NUM!</v>
      </c>
      <c r="Q17">
        <f t="shared" si="12"/>
        <v>-0.6166666666666667</v>
      </c>
      <c r="R17">
        <f t="shared" si="12"/>
        <v>-0.5666666666666667</v>
      </c>
      <c r="S17">
        <f>H5-37</f>
        <v>-37</v>
      </c>
      <c r="T17">
        <f>H5-34</f>
        <v>-34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3" sqref="B3"/>
    </sheetView>
  </sheetViews>
  <sheetFormatPr defaultColWidth="9.140625" defaultRowHeight="12.75"/>
  <cols>
    <col min="1" max="1" width="18.421875" style="0" customWidth="1"/>
    <col min="2" max="2" width="7.28125" style="0" bestFit="1" customWidth="1"/>
    <col min="3" max="3" width="11.7109375" style="0" bestFit="1" customWidth="1"/>
    <col min="4" max="4" width="6.421875" style="0" customWidth="1"/>
    <col min="5" max="5" width="8.421875" style="0" customWidth="1"/>
    <col min="6" max="6" width="10.00390625" style="0" bestFit="1" customWidth="1"/>
    <col min="7" max="7" width="8.7109375" style="0" bestFit="1" customWidth="1"/>
    <col min="8" max="8" width="6.28125" style="0" bestFit="1" customWidth="1"/>
    <col min="9" max="9" width="8.7109375" style="0" customWidth="1"/>
    <col min="10" max="10" width="8.140625" style="0" bestFit="1" customWidth="1"/>
    <col min="11" max="11" width="7.421875" style="0" bestFit="1" customWidth="1"/>
    <col min="12" max="12" width="10.140625" style="0" bestFit="1" customWidth="1"/>
    <col min="13" max="13" width="6.28125" style="0" bestFit="1" customWidth="1"/>
  </cols>
  <sheetData>
    <row r="1" spans="1:4" ht="12.75">
      <c r="A1" s="15" t="s">
        <v>48</v>
      </c>
      <c r="B1" s="1" t="s">
        <v>1</v>
      </c>
      <c r="C1" s="1" t="s">
        <v>2</v>
      </c>
      <c r="D1" s="1" t="s">
        <v>3</v>
      </c>
    </row>
    <row r="2" spans="1:4" ht="12.75">
      <c r="A2" s="15"/>
      <c r="B2">
        <v>0</v>
      </c>
      <c r="C2">
        <v>0</v>
      </c>
      <c r="D2">
        <v>0</v>
      </c>
    </row>
    <row r="3" ht="12.75">
      <c r="A3" s="6"/>
    </row>
    <row r="4" spans="1:12" ht="12.75">
      <c r="A4" s="16" t="s">
        <v>49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ht="12.75">
      <c r="A5" s="6"/>
    </row>
    <row r="7" spans="1:14" ht="12.75">
      <c r="A7" s="22" t="s">
        <v>5</v>
      </c>
      <c r="B7" s="22" t="s">
        <v>6</v>
      </c>
      <c r="C7" s="20" t="s">
        <v>50</v>
      </c>
      <c r="D7" s="29"/>
      <c r="E7" s="21"/>
      <c r="F7" s="22" t="s">
        <v>7</v>
      </c>
      <c r="G7" s="20" t="s">
        <v>8</v>
      </c>
      <c r="H7" s="29"/>
      <c r="I7" s="21"/>
      <c r="J7" s="22" t="s">
        <v>9</v>
      </c>
      <c r="K7" s="22" t="s">
        <v>10</v>
      </c>
      <c r="L7" s="20" t="s">
        <v>11</v>
      </c>
      <c r="M7" s="25"/>
      <c r="N7" s="26"/>
    </row>
    <row r="8" spans="1:14" ht="12.75">
      <c r="A8" s="23"/>
      <c r="B8" s="23"/>
      <c r="C8" s="22" t="s">
        <v>12</v>
      </c>
      <c r="D8" s="20" t="s">
        <v>4</v>
      </c>
      <c r="E8" s="21"/>
      <c r="F8" s="23"/>
      <c r="G8" s="22" t="s">
        <v>12</v>
      </c>
      <c r="H8" s="20" t="s">
        <v>4</v>
      </c>
      <c r="I8" s="21"/>
      <c r="J8" s="23"/>
      <c r="K8" s="23"/>
      <c r="L8" s="22" t="s">
        <v>12</v>
      </c>
      <c r="M8" s="20" t="s">
        <v>4</v>
      </c>
      <c r="N8" s="21"/>
    </row>
    <row r="9" spans="1:14" ht="12.75">
      <c r="A9" s="24"/>
      <c r="B9" s="24"/>
      <c r="C9" s="24"/>
      <c r="D9" s="2" t="s">
        <v>2</v>
      </c>
      <c r="E9" s="2" t="s">
        <v>3</v>
      </c>
      <c r="F9" s="24"/>
      <c r="G9" s="24"/>
      <c r="H9" s="2" t="s">
        <v>2</v>
      </c>
      <c r="I9" s="2" t="s">
        <v>3</v>
      </c>
      <c r="J9" s="24"/>
      <c r="K9" s="24"/>
      <c r="L9" s="24"/>
      <c r="M9" s="2" t="s">
        <v>2</v>
      </c>
      <c r="N9" s="2" t="s">
        <v>3</v>
      </c>
    </row>
    <row r="10" spans="1:14" ht="12.75">
      <c r="A10" s="3">
        <v>1</v>
      </c>
      <c r="B10" s="3"/>
      <c r="C10" s="3" t="s">
        <v>14</v>
      </c>
      <c r="D10" s="3" t="e">
        <f>Foglio1!E17</f>
        <v>#NUM!</v>
      </c>
      <c r="E10" s="3" t="e">
        <f>Foglio1!F17</f>
        <v>#NUM!</v>
      </c>
      <c r="F10" s="3"/>
      <c r="G10" s="3" t="s">
        <v>32</v>
      </c>
      <c r="H10" s="3">
        <f>Foglio1!E13</f>
        <v>0</v>
      </c>
      <c r="I10" s="3">
        <f>Foglio1!F13</f>
        <v>0</v>
      </c>
      <c r="J10" s="3"/>
      <c r="K10" s="3"/>
      <c r="L10" s="3" t="s">
        <v>36</v>
      </c>
      <c r="M10" s="3">
        <f>Foglio1!E10</f>
        <v>0</v>
      </c>
      <c r="N10" s="3">
        <f>Foglio1!F10</f>
        <v>45</v>
      </c>
    </row>
    <row r="11" spans="1:14" ht="12.75">
      <c r="A11" s="3">
        <v>2</v>
      </c>
      <c r="B11" s="3"/>
      <c r="C11" s="3" t="s">
        <v>13</v>
      </c>
      <c r="D11" s="3" t="e">
        <f>Foglio1!E15</f>
        <v>#NUM!</v>
      </c>
      <c r="E11" s="3" t="e">
        <f>Foglio1!F15</f>
        <v>#NUM!</v>
      </c>
      <c r="F11" s="3"/>
      <c r="G11" s="4" t="s">
        <v>33</v>
      </c>
      <c r="H11" s="4">
        <f>Foglio1!E12</f>
        <v>0</v>
      </c>
      <c r="I11" s="4">
        <f>Foglio1!F12</f>
        <v>12</v>
      </c>
      <c r="J11" s="4"/>
      <c r="K11" s="4"/>
      <c r="L11" s="4" t="s">
        <v>38</v>
      </c>
      <c r="M11" s="3">
        <f>Foglio1!E10</f>
        <v>0</v>
      </c>
      <c r="N11" s="3">
        <f>Foglio1!F10</f>
        <v>45</v>
      </c>
    </row>
    <row r="12" spans="1:14" ht="12.75">
      <c r="A12" s="3">
        <v>3</v>
      </c>
      <c r="B12" s="3"/>
      <c r="C12" s="3" t="s">
        <v>15</v>
      </c>
      <c r="D12" s="3" t="e">
        <f>Foglio1!E16</f>
        <v>#NUM!</v>
      </c>
      <c r="E12" s="3" t="e">
        <f>Foglio1!F16</f>
        <v>#NUM!</v>
      </c>
      <c r="F12" s="3"/>
      <c r="G12" s="4" t="s">
        <v>34</v>
      </c>
      <c r="H12" s="4">
        <f>Foglio1!E12</f>
        <v>0</v>
      </c>
      <c r="I12" s="4">
        <f>Foglio1!F12</f>
        <v>12</v>
      </c>
      <c r="J12" s="4"/>
      <c r="K12" s="4"/>
      <c r="L12" s="4" t="s">
        <v>39</v>
      </c>
      <c r="M12" s="3">
        <f>Foglio1!E10</f>
        <v>0</v>
      </c>
      <c r="N12" s="3">
        <f>Foglio1!F10</f>
        <v>45</v>
      </c>
    </row>
    <row r="13" spans="1:14" ht="12.75">
      <c r="A13" s="3">
        <v>4</v>
      </c>
      <c r="B13" s="3"/>
      <c r="C13" s="3" t="s">
        <v>24</v>
      </c>
      <c r="D13" s="3" t="e">
        <f>Foglio1!E14</f>
        <v>#NUM!</v>
      </c>
      <c r="E13" s="3" t="e">
        <f>Foglio1!F14</f>
        <v>#NUM!</v>
      </c>
      <c r="F13" s="3"/>
      <c r="G13" s="4" t="s">
        <v>32</v>
      </c>
      <c r="H13" s="5">
        <f>Foglio1!E13</f>
        <v>0</v>
      </c>
      <c r="I13" s="5">
        <f>Foglio1!F13</f>
        <v>0</v>
      </c>
      <c r="J13" s="4"/>
      <c r="K13" s="4"/>
      <c r="L13" s="4" t="s">
        <v>36</v>
      </c>
      <c r="M13" s="3">
        <f>Foglio1!E10</f>
        <v>0</v>
      </c>
      <c r="N13" s="3">
        <f>Foglio1!F10</f>
        <v>45</v>
      </c>
    </row>
    <row r="14" spans="1:14" ht="12.75">
      <c r="A14" s="3">
        <v>5</v>
      </c>
      <c r="B14" s="3"/>
      <c r="C14" s="3" t="s">
        <v>25</v>
      </c>
      <c r="D14" s="3" t="e">
        <f>Foglio1!E17</f>
        <v>#NUM!</v>
      </c>
      <c r="E14" s="3" t="e">
        <f>Foglio1!F17</f>
        <v>#NUM!</v>
      </c>
      <c r="F14" s="3"/>
      <c r="G14" s="4" t="s">
        <v>33</v>
      </c>
      <c r="H14" s="4">
        <f>Foglio1!E12</f>
        <v>0</v>
      </c>
      <c r="I14" s="4">
        <f>Foglio1!F12</f>
        <v>12</v>
      </c>
      <c r="J14" s="4"/>
      <c r="K14" s="4"/>
      <c r="L14" s="4" t="s">
        <v>40</v>
      </c>
      <c r="M14" s="3">
        <f>Foglio1!E10</f>
        <v>0</v>
      </c>
      <c r="N14" s="3">
        <f>Foglio1!F10</f>
        <v>45</v>
      </c>
    </row>
    <row r="15" spans="1:14" ht="12.75">
      <c r="A15" s="3">
        <v>6</v>
      </c>
      <c r="B15" s="3"/>
      <c r="C15" s="3" t="s">
        <v>26</v>
      </c>
      <c r="D15" s="3" t="e">
        <f>Foglio1!E15</f>
        <v>#NUM!</v>
      </c>
      <c r="E15" s="3" t="e">
        <f>Foglio1!F15</f>
        <v>#NUM!</v>
      </c>
      <c r="F15" s="3"/>
      <c r="G15" s="4" t="s">
        <v>33</v>
      </c>
      <c r="H15" s="4">
        <f>Foglio1!E12</f>
        <v>0</v>
      </c>
      <c r="I15" s="4">
        <f>Foglio1!F12</f>
        <v>12</v>
      </c>
      <c r="J15" s="4"/>
      <c r="K15" s="4"/>
      <c r="L15" s="4" t="s">
        <v>41</v>
      </c>
      <c r="M15" s="3">
        <f>Foglio1!E10</f>
        <v>0</v>
      </c>
      <c r="N15" s="3">
        <f>Foglio1!F10</f>
        <v>45</v>
      </c>
    </row>
    <row r="16" spans="1:14" ht="12.75">
      <c r="A16" s="3">
        <v>7</v>
      </c>
      <c r="B16" s="3"/>
      <c r="C16" s="3" t="s">
        <v>27</v>
      </c>
      <c r="D16" s="3" t="e">
        <f>Foglio1!E16</f>
        <v>#NUM!</v>
      </c>
      <c r="E16" s="3" t="e">
        <f>Foglio1!F16</f>
        <v>#NUM!</v>
      </c>
      <c r="F16" s="3"/>
      <c r="G16" s="4" t="s">
        <v>35</v>
      </c>
      <c r="H16" s="4">
        <f>Foglio1!E11</f>
        <v>0</v>
      </c>
      <c r="I16" s="4">
        <f>Foglio1!F11</f>
        <v>22</v>
      </c>
      <c r="J16" s="4"/>
      <c r="K16" s="4"/>
      <c r="L16" s="4" t="s">
        <v>42</v>
      </c>
      <c r="M16" s="3">
        <f>Foglio1!E10</f>
        <v>0</v>
      </c>
      <c r="N16" s="3">
        <f>Foglio1!F10</f>
        <v>45</v>
      </c>
    </row>
    <row r="17" spans="1:14" ht="12.75">
      <c r="A17" s="3">
        <v>8</v>
      </c>
      <c r="B17" s="3"/>
      <c r="C17" s="3" t="s">
        <v>24</v>
      </c>
      <c r="D17" s="3" t="e">
        <f>Foglio1!E14</f>
        <v>#NUM!</v>
      </c>
      <c r="E17" s="3" t="e">
        <f>Foglio1!F14</f>
        <v>#NUM!</v>
      </c>
      <c r="F17" s="3"/>
      <c r="G17" s="4" t="s">
        <v>36</v>
      </c>
      <c r="H17" s="4">
        <f>Foglio1!E11</f>
        <v>0</v>
      </c>
      <c r="I17" s="4">
        <f>Foglio1!F11</f>
        <v>22</v>
      </c>
      <c r="J17" s="4"/>
      <c r="K17" s="4"/>
      <c r="L17" s="4" t="s">
        <v>39</v>
      </c>
      <c r="M17" s="3">
        <f>Foglio1!E10</f>
        <v>0</v>
      </c>
      <c r="N17" s="3">
        <f>Foglio1!F10</f>
        <v>45</v>
      </c>
    </row>
    <row r="18" spans="1:14" ht="12.75">
      <c r="A18" s="3">
        <v>9</v>
      </c>
      <c r="B18" s="3"/>
      <c r="C18" s="3" t="s">
        <v>28</v>
      </c>
      <c r="D18" s="3" t="e">
        <f>Foglio1!B17</f>
        <v>#NUM!</v>
      </c>
      <c r="E18" s="3" t="e">
        <f>Foglio1!C17</f>
        <v>#NUM!</v>
      </c>
      <c r="F18" s="3"/>
      <c r="G18" s="4" t="s">
        <v>32</v>
      </c>
      <c r="H18" s="4">
        <f>Foglio1!B13</f>
        <v>0</v>
      </c>
      <c r="I18" s="4">
        <f>Foglio1!C13</f>
        <v>0</v>
      </c>
      <c r="J18" s="4"/>
      <c r="K18" s="4"/>
      <c r="L18" s="4" t="s">
        <v>43</v>
      </c>
      <c r="M18" s="3">
        <f>Foglio1!B10</f>
        <v>0</v>
      </c>
      <c r="N18" s="3">
        <f>Foglio1!C10</f>
        <v>35</v>
      </c>
    </row>
    <row r="19" spans="1:14" ht="12.75">
      <c r="A19" s="3">
        <v>10</v>
      </c>
      <c r="B19" s="3"/>
      <c r="C19" s="3" t="s">
        <v>29</v>
      </c>
      <c r="D19" s="3" t="e">
        <f>Foglio1!B16</f>
        <v>#NUM!</v>
      </c>
      <c r="E19" s="3" t="e">
        <f>Foglio1!C16</f>
        <v>#NUM!</v>
      </c>
      <c r="F19" s="3"/>
      <c r="G19" s="4" t="s">
        <v>33</v>
      </c>
      <c r="H19" s="4">
        <f>Foglio1!B12</f>
        <v>0</v>
      </c>
      <c r="I19" s="4">
        <f>Foglio1!C12</f>
        <v>10</v>
      </c>
      <c r="J19" s="4"/>
      <c r="K19" s="4"/>
      <c r="L19" s="4" t="s">
        <v>41</v>
      </c>
      <c r="M19" s="3">
        <f>Foglio1!B10</f>
        <v>0</v>
      </c>
      <c r="N19" s="3">
        <f>Foglio1!C10</f>
        <v>35</v>
      </c>
    </row>
    <row r="20" spans="1:14" ht="12.75">
      <c r="A20" s="3">
        <v>11</v>
      </c>
      <c r="B20" s="3"/>
      <c r="C20" s="3" t="s">
        <v>30</v>
      </c>
      <c r="D20" s="3" t="e">
        <f>Foglio1!B14</f>
        <v>#NUM!</v>
      </c>
      <c r="E20" s="3" t="e">
        <f>Foglio1!C14</f>
        <v>#NUM!</v>
      </c>
      <c r="F20" s="3"/>
      <c r="G20" s="4" t="s">
        <v>35</v>
      </c>
      <c r="H20" s="4">
        <f>Foglio1!B11</f>
        <v>0</v>
      </c>
      <c r="I20" s="4">
        <f>Foglio1!C11</f>
        <v>20</v>
      </c>
      <c r="J20" s="4"/>
      <c r="K20" s="4"/>
      <c r="L20" s="4" t="s">
        <v>44</v>
      </c>
      <c r="M20" s="3">
        <f>Foglio1!B10</f>
        <v>0</v>
      </c>
      <c r="N20" s="3">
        <f>Foglio1!C10</f>
        <v>35</v>
      </c>
    </row>
    <row r="21" spans="1:14" ht="12.75">
      <c r="A21" s="3">
        <v>12</v>
      </c>
      <c r="B21" s="3"/>
      <c r="C21" s="3" t="s">
        <v>28</v>
      </c>
      <c r="D21" s="3" t="e">
        <f>Foglio1!B17</f>
        <v>#NUM!</v>
      </c>
      <c r="E21" s="3" t="e">
        <f>Foglio1!C17</f>
        <v>#NUM!</v>
      </c>
      <c r="F21" s="3"/>
      <c r="G21" s="4" t="s">
        <v>33</v>
      </c>
      <c r="H21" s="4">
        <f>Foglio1!B12</f>
        <v>0</v>
      </c>
      <c r="I21" s="4">
        <f>Foglio1!C12</f>
        <v>10</v>
      </c>
      <c r="J21" s="4"/>
      <c r="K21" s="4"/>
      <c r="L21" s="4" t="s">
        <v>41</v>
      </c>
      <c r="M21" s="3">
        <f>Foglio1!B10</f>
        <v>0</v>
      </c>
      <c r="N21" s="3">
        <f>Foglio1!C10</f>
        <v>35</v>
      </c>
    </row>
    <row r="22" spans="1:14" ht="12.75">
      <c r="A22" s="3">
        <v>13</v>
      </c>
      <c r="B22" s="3"/>
      <c r="C22" s="3" t="s">
        <v>31</v>
      </c>
      <c r="D22" s="3" t="e">
        <f>Foglio1!B15</f>
        <v>#NUM!</v>
      </c>
      <c r="E22" s="3" t="e">
        <f>Foglio1!C15</f>
        <v>#NUM!</v>
      </c>
      <c r="F22" s="3"/>
      <c r="G22" s="4" t="s">
        <v>33</v>
      </c>
      <c r="H22" s="4">
        <f>Foglio1!B12</f>
        <v>0</v>
      </c>
      <c r="I22" s="4">
        <f>Foglio1!C12</f>
        <v>10</v>
      </c>
      <c r="J22" s="4"/>
      <c r="K22" s="4"/>
      <c r="L22" s="4" t="s">
        <v>44</v>
      </c>
      <c r="M22" s="3">
        <f>Foglio1!B10</f>
        <v>0</v>
      </c>
      <c r="N22" s="3">
        <f>Foglio1!C10</f>
        <v>35</v>
      </c>
    </row>
    <row r="23" spans="1:14" ht="12.75">
      <c r="A23" s="3">
        <v>14</v>
      </c>
      <c r="B23" s="3"/>
      <c r="C23" s="3" t="s">
        <v>27</v>
      </c>
      <c r="D23" s="3" t="e">
        <f>Foglio1!B16</f>
        <v>#NUM!</v>
      </c>
      <c r="E23" s="3" t="e">
        <f>Foglio1!C16</f>
        <v>#NUM!</v>
      </c>
      <c r="F23" s="3"/>
      <c r="G23" s="4" t="s">
        <v>37</v>
      </c>
      <c r="H23" s="4">
        <f>Foglio1!B13</f>
        <v>0</v>
      </c>
      <c r="I23" s="4">
        <f>Foglio1!C13</f>
        <v>0</v>
      </c>
      <c r="J23" s="4"/>
      <c r="K23" s="4"/>
      <c r="L23" s="4" t="s">
        <v>41</v>
      </c>
      <c r="M23" s="3">
        <f>Foglio1!B10</f>
        <v>0</v>
      </c>
      <c r="N23" s="3">
        <f>Foglio1!C10</f>
        <v>35</v>
      </c>
    </row>
    <row r="24" spans="1:14" ht="12.75">
      <c r="A24" s="3">
        <v>15</v>
      </c>
      <c r="B24" s="3"/>
      <c r="C24" s="3" t="s">
        <v>24</v>
      </c>
      <c r="D24" s="3" t="e">
        <f>Foglio1!B14</f>
        <v>#NUM!</v>
      </c>
      <c r="E24" s="3" t="e">
        <f>Foglio1!C14</f>
        <v>#NUM!</v>
      </c>
      <c r="F24" s="3"/>
      <c r="G24" s="4" t="s">
        <v>35</v>
      </c>
      <c r="H24" s="4">
        <f>Foglio1!B11</f>
        <v>0</v>
      </c>
      <c r="I24" s="4">
        <f>Foglio1!C11</f>
        <v>20</v>
      </c>
      <c r="J24" s="4"/>
      <c r="K24" s="4"/>
      <c r="L24" s="4" t="s">
        <v>36</v>
      </c>
      <c r="M24" s="3">
        <f>Foglio1!B10</f>
        <v>0</v>
      </c>
      <c r="N24" s="3">
        <f>Foglio1!C10</f>
        <v>35</v>
      </c>
    </row>
    <row r="25" spans="1:14" ht="12.75">
      <c r="A25" s="18">
        <v>16</v>
      </c>
      <c r="B25" s="7"/>
      <c r="C25" s="27" t="s">
        <v>45</v>
      </c>
      <c r="D25" s="27"/>
      <c r="E25" s="27"/>
      <c r="F25" s="7"/>
      <c r="G25" s="28" t="s">
        <v>46</v>
      </c>
      <c r="H25" s="27"/>
      <c r="I25" s="27"/>
      <c r="J25" s="7"/>
      <c r="K25" s="7"/>
      <c r="L25" s="9" t="s">
        <v>47</v>
      </c>
      <c r="M25" s="10"/>
      <c r="N25" s="11"/>
    </row>
    <row r="26" spans="1:14" ht="12.75">
      <c r="A26" s="19"/>
      <c r="B26" s="8"/>
      <c r="C26" s="27"/>
      <c r="D26" s="27"/>
      <c r="E26" s="27"/>
      <c r="F26" s="8"/>
      <c r="G26" s="27"/>
      <c r="H26" s="27"/>
      <c r="I26" s="27"/>
      <c r="J26" s="8"/>
      <c r="K26" s="8"/>
      <c r="L26" s="12"/>
      <c r="M26" s="13"/>
      <c r="N26" s="14"/>
    </row>
    <row r="28" ht="12.75">
      <c r="A28" t="s">
        <v>51</v>
      </c>
    </row>
  </sheetData>
  <mergeCells count="24">
    <mergeCell ref="C25:E26"/>
    <mergeCell ref="G25:I26"/>
    <mergeCell ref="A7:A9"/>
    <mergeCell ref="B7:B9"/>
    <mergeCell ref="C7:E7"/>
    <mergeCell ref="C8:C9"/>
    <mergeCell ref="D8:E8"/>
    <mergeCell ref="F7:F9"/>
    <mergeCell ref="G7:I7"/>
    <mergeCell ref="G8:G9"/>
    <mergeCell ref="K7:K9"/>
    <mergeCell ref="L7:N7"/>
    <mergeCell ref="L8:L9"/>
    <mergeCell ref="M8:N8"/>
    <mergeCell ref="K25:K26"/>
    <mergeCell ref="L25:N26"/>
    <mergeCell ref="A1:A2"/>
    <mergeCell ref="A4:L4"/>
    <mergeCell ref="A25:A26"/>
    <mergeCell ref="B25:B26"/>
    <mergeCell ref="F25:F26"/>
    <mergeCell ref="J25:J26"/>
    <mergeCell ref="H8:I8"/>
    <mergeCell ref="J7:J9"/>
  </mergeCells>
  <printOptions/>
  <pageMargins left="0.75" right="0.75" top="1" bottom="1" header="0.5" footer="0.5"/>
  <pageSetup horizontalDpi="300" verticalDpi="300" orientation="landscape" paperSize="9" r:id="rId1"/>
  <ignoredErrors>
    <ignoredError sqref="H13:I13 H20: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2010-11-23T11:17:21Z</cp:lastPrinted>
  <dcterms:created xsi:type="dcterms:W3CDTF">2010-02-12T07:27:40Z</dcterms:created>
  <dcterms:modified xsi:type="dcterms:W3CDTF">2010-12-08T20:37:41Z</dcterms:modified>
  <cp:category/>
  <cp:version/>
  <cp:contentType/>
  <cp:contentStatus/>
</cp:coreProperties>
</file>